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汇总表" sheetId="1" r:id="rId1"/>
  </sheets>
  <externalReferences>
    <externalReference r:id="rId4"/>
    <externalReference r:id="rId5"/>
  </externalReferences>
  <definedNames>
    <definedName name="_xlnm.Print_Area" localSheetId="0">'汇总表'!$A$2:$U$22</definedName>
    <definedName name="_xlnm._FilterDatabase" localSheetId="0" hidden="1">'汇总表'!$A$3:$U$17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核对底稿</t>
        </r>
      </text>
    </comment>
  </commentList>
</comments>
</file>

<file path=xl/sharedStrings.xml><?xml version="1.0" encoding="utf-8"?>
<sst xmlns="http://schemas.openxmlformats.org/spreadsheetml/2006/main" count="131" uniqueCount="59">
  <si>
    <t>深圳市纯电动巡游出租车提前更新超额减排奖励资金（2018年度第二批次）拟发放情况公示汇总表</t>
  </si>
  <si>
    <t>序号</t>
  </si>
  <si>
    <t>公司名</t>
  </si>
  <si>
    <t>批文指标数量</t>
  </si>
  <si>
    <t>申报数量</t>
  </si>
  <si>
    <t>申报金额
（元）</t>
  </si>
  <si>
    <t>审核数量</t>
  </si>
  <si>
    <t>审核调整
（增加+减少-）</t>
  </si>
  <si>
    <t>审核拟奖励金额
(元）</t>
  </si>
  <si>
    <t>奖励资金拨付单位单位</t>
  </si>
  <si>
    <t>奖励资金拨付开户银行</t>
  </si>
  <si>
    <t>奖励资金拨付账号</t>
  </si>
  <si>
    <t>原件</t>
  </si>
  <si>
    <t>复印件</t>
  </si>
  <si>
    <t>备注</t>
  </si>
  <si>
    <t>奖励资金申请书</t>
  </si>
  <si>
    <t>申请车辆明清单</t>
  </si>
  <si>
    <t>承诺书</t>
  </si>
  <si>
    <t>批复文件</t>
  </si>
  <si>
    <t>购车合同</t>
  </si>
  <si>
    <t>原燃油购车发票复印件</t>
  </si>
  <si>
    <t>原燃油出租车道路运输证</t>
  </si>
  <si>
    <t>营运牌照或者授权书复印件</t>
  </si>
  <si>
    <t>其他</t>
  </si>
  <si>
    <t>深圳市大鹏海滨汽车运输有限公司</t>
  </si>
  <si>
    <t>中国工商银行葵涌支行</t>
  </si>
  <si>
    <t>4000028619200172627</t>
  </si>
  <si>
    <t>深圳市恒誉光明交通服务有限公司</t>
  </si>
  <si>
    <t>农业银行新安支行</t>
  </si>
  <si>
    <t>41021700040088288</t>
  </si>
  <si>
    <t>√</t>
  </si>
  <si>
    <t>深圳市物资运输工贸有限公司</t>
  </si>
  <si>
    <t>深圳市平湖汽车运输有限公司</t>
  </si>
  <si>
    <t>中国银行深圳分行平湖支行</t>
  </si>
  <si>
    <t>760157938651</t>
  </si>
  <si>
    <t>深圳市华程交通有限公司</t>
  </si>
  <si>
    <t>平安银行深圳罗岗支行</t>
  </si>
  <si>
    <t>11014721530009</t>
  </si>
  <si>
    <t>深圳市路网通运输实业有限公司</t>
  </si>
  <si>
    <t>中国建设银行深圳分行中心区支行</t>
  </si>
  <si>
    <t>44201566400052517400</t>
  </si>
  <si>
    <t>深圳市安达运输有限公司</t>
  </si>
  <si>
    <t>招商银行蛇口支行</t>
  </si>
  <si>
    <t>755906716610601</t>
  </si>
  <si>
    <t>深圳市龙顺达运输有限公司</t>
  </si>
  <si>
    <t>招商银行梅林支行</t>
  </si>
  <si>
    <t>755904172710901</t>
  </si>
  <si>
    <t>深圳市康达尔（集团）运输有限公司</t>
  </si>
  <si>
    <t>平安银行布吉支行</t>
  </si>
  <si>
    <t>0452100121380</t>
  </si>
  <si>
    <t>深圳市康达尔交通运输有限公司</t>
  </si>
  <si>
    <t>11014496451701</t>
  </si>
  <si>
    <t>深圳骏强汽车运输有限公司</t>
  </si>
  <si>
    <t>招商银行中心城支行</t>
  </si>
  <si>
    <t>755910557010802</t>
  </si>
  <si>
    <t>深圳市富通达实业有限公司</t>
  </si>
  <si>
    <t>广发银行深圳皇岗支行</t>
  </si>
  <si>
    <t>102072516010007387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</si>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</sst>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44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49" fontId="44" fillId="0" borderId="11" xfId="0" applyNumberFormat="1" applyFont="1" applyFill="1" applyBorder="1" applyAlignment="1">
      <alignment wrapText="1"/>
    </xf>
    <xf numFmtId="49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013;&#27861;&#25152;\&#20844;&#20132;&#23616;-&#33410;&#33021;&#20943;&#25490;&#34917;&#36148;\&#23457;&#26680;&#24213;&#31295;\&#25552;&#21069;&#26356;&#26032;&#24213;&#31295;\&#25552;&#21069;&#26356;&#26032;&#24213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013;&#27861;&#25152;\&#20844;&#20132;&#23616;-&#33410;&#33021;&#20943;&#25490;&#34917;&#36148;\&#23457;&#26680;&#24213;&#31295;\&#25552;&#21069;&#26356;&#26032;&#24213;&#31295;\&#23457;&#26680;&#26126;&#32454;&#34920;&#65288;&#36130;&#21153;-&#25552;&#21069;&#26356;&#2603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资工贸"/>
      <sheetName val="安达"/>
      <sheetName val="骏强"/>
      <sheetName val="路网通"/>
      <sheetName val="东方明珠"/>
    </sheetNames>
    <sheetDataSet>
      <sheetData sheetId="0">
        <row r="4">
          <cell r="J4">
            <v>1.5643</v>
          </cell>
          <cell r="X4">
            <v>15642.67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物资工贸"/>
      <sheetName val="安达"/>
    </sheetNames>
    <sheetDataSet>
      <sheetData sheetId="1">
        <row r="3">
          <cell r="D3" t="str">
            <v>深圳市物资运输工贸有限公司</v>
          </cell>
          <cell r="E3" t="str">
            <v>中国工商银行深圳莲塘支行</v>
          </cell>
          <cell r="F3" t="str">
            <v>4000026419200344204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C27" sqref="C27"/>
    </sheetView>
  </sheetViews>
  <sheetFormatPr defaultColWidth="8.8515625" defaultRowHeight="15"/>
  <cols>
    <col min="1" max="1" width="4.57421875" style="0" customWidth="1"/>
    <col min="2" max="2" width="32.00390625" style="0" customWidth="1"/>
    <col min="3" max="3" width="7.421875" style="0" customWidth="1"/>
    <col min="5" max="5" width="16.140625" style="0" customWidth="1"/>
    <col min="6" max="6" width="10.421875" style="0" customWidth="1"/>
    <col min="7" max="7" width="16.140625" style="0" bestFit="1" customWidth="1"/>
    <col min="8" max="8" width="16.421875" style="0" customWidth="1"/>
    <col min="9" max="10" width="27.57421875" style="0" customWidth="1"/>
    <col min="11" max="11" width="23.8515625" style="0" customWidth="1"/>
    <col min="12" max="16" width="8.8515625" style="0" hidden="1" customWidth="1"/>
    <col min="17" max="17" width="9.57421875" style="0" hidden="1" customWidth="1"/>
    <col min="18" max="18" width="10.140625" style="0" hidden="1" customWidth="1"/>
    <col min="19" max="20" width="8.8515625" style="0" hidden="1" customWidth="1"/>
    <col min="21" max="21" width="53.7109375" style="0" customWidth="1"/>
  </cols>
  <sheetData>
    <row r="1" spans="1:2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/>
      <c r="N2" s="4"/>
      <c r="O2" s="4" t="s">
        <v>13</v>
      </c>
      <c r="P2" s="4"/>
      <c r="Q2" s="4"/>
      <c r="R2" s="4"/>
      <c r="S2" s="4"/>
      <c r="T2" s="4"/>
      <c r="U2" s="4" t="s">
        <v>14</v>
      </c>
    </row>
    <row r="3" spans="1:21" ht="34.5" customHeight="1">
      <c r="A3" s="4"/>
      <c r="B3" s="4"/>
      <c r="C3" s="7"/>
      <c r="D3" s="4"/>
      <c r="E3" s="7"/>
      <c r="F3" s="7"/>
      <c r="G3" s="7"/>
      <c r="H3" s="7"/>
      <c r="I3" s="7"/>
      <c r="J3" s="7"/>
      <c r="K3" s="7"/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/>
    </row>
    <row r="4" spans="1:21" s="1" customFormat="1" ht="48" customHeight="1">
      <c r="A4" s="8">
        <v>1</v>
      </c>
      <c r="B4" s="9" t="s">
        <v>24</v>
      </c>
      <c r="C4" s="9">
        <v>153</v>
      </c>
      <c r="D4" s="9">
        <v>153</v>
      </c>
      <c r="E4" s="10">
        <v>4896000</v>
      </c>
      <c r="F4" s="11">
        <v>153</v>
      </c>
      <c r="G4" s="11">
        <f aca="true" t="shared" si="0" ref="G4:G17">H4-E4</f>
        <v>0</v>
      </c>
      <c r="H4" s="11">
        <v>4896000</v>
      </c>
      <c r="I4" s="23" t="s">
        <v>24</v>
      </c>
      <c r="J4" s="24" t="s">
        <v>25</v>
      </c>
      <c r="K4" s="25" t="s">
        <v>26</v>
      </c>
      <c r="L4" s="9"/>
      <c r="M4" s="9"/>
      <c r="N4" s="9"/>
      <c r="O4" s="9"/>
      <c r="P4" s="9"/>
      <c r="Q4" s="9"/>
      <c r="R4" s="9"/>
      <c r="S4" s="9"/>
      <c r="T4" s="9"/>
      <c r="U4" s="31"/>
    </row>
    <row r="5" spans="1:21" s="2" customFormat="1" ht="48" customHeight="1">
      <c r="A5" s="8">
        <v>2</v>
      </c>
      <c r="B5" s="12" t="s">
        <v>27</v>
      </c>
      <c r="C5" s="12">
        <v>69</v>
      </c>
      <c r="D5" s="12">
        <v>69</v>
      </c>
      <c r="E5" s="13">
        <v>1635300</v>
      </c>
      <c r="F5" s="14">
        <v>69</v>
      </c>
      <c r="G5" s="11">
        <f t="shared" si="0"/>
        <v>-742947.84</v>
      </c>
      <c r="H5" s="14">
        <v>892352.16</v>
      </c>
      <c r="I5" s="26" t="s">
        <v>27</v>
      </c>
      <c r="J5" s="24" t="s">
        <v>28</v>
      </c>
      <c r="K5" s="27" t="s">
        <v>29</v>
      </c>
      <c r="L5" s="12" t="s">
        <v>30</v>
      </c>
      <c r="M5" s="12" t="s">
        <v>30</v>
      </c>
      <c r="N5" s="12" t="s">
        <v>30</v>
      </c>
      <c r="O5" s="12" t="s">
        <v>30</v>
      </c>
      <c r="P5" s="12"/>
      <c r="Q5" s="12" t="s">
        <v>30</v>
      </c>
      <c r="R5" s="12" t="s">
        <v>30</v>
      </c>
      <c r="S5" s="12" t="s">
        <v>30</v>
      </c>
      <c r="T5" s="12"/>
      <c r="U5" s="32"/>
    </row>
    <row r="6" spans="1:21" s="1" customFormat="1" ht="48" customHeight="1">
      <c r="A6" s="8">
        <v>3</v>
      </c>
      <c r="B6" s="9" t="s">
        <v>31</v>
      </c>
      <c r="C6" s="9">
        <v>1</v>
      </c>
      <c r="D6" s="9">
        <v>1</v>
      </c>
      <c r="E6" s="10">
        <f>'[1]物资工贸'!$J$4*10000</f>
        <v>15643</v>
      </c>
      <c r="F6" s="11">
        <v>1</v>
      </c>
      <c r="G6" s="11">
        <f t="shared" si="0"/>
        <v>-0.32999999999992724</v>
      </c>
      <c r="H6" s="11">
        <f>'[1]物资工贸'!$X$4</f>
        <v>15642.67</v>
      </c>
      <c r="I6" s="28" t="str">
        <f>'[2]物资工贸'!$D$3</f>
        <v>深圳市物资运输工贸有限公司</v>
      </c>
      <c r="J6" s="29" t="str">
        <f>'[2]物资工贸'!$E$3</f>
        <v>中国工商银行深圳莲塘支行</v>
      </c>
      <c r="K6" s="25" t="str">
        <f>'[2]物资工贸'!$F$3</f>
        <v>4000026419200344204</v>
      </c>
      <c r="L6" s="9" t="s">
        <v>30</v>
      </c>
      <c r="M6" s="9" t="s">
        <v>30</v>
      </c>
      <c r="N6" s="9" t="s">
        <v>30</v>
      </c>
      <c r="O6" s="9" t="s">
        <v>30</v>
      </c>
      <c r="P6" s="9" t="s">
        <v>30</v>
      </c>
      <c r="Q6" s="9" t="s">
        <v>30</v>
      </c>
      <c r="R6" s="9" t="s">
        <v>30</v>
      </c>
      <c r="S6" s="9"/>
      <c r="T6" s="9" t="s">
        <v>30</v>
      </c>
      <c r="U6" s="32"/>
    </row>
    <row r="7" spans="1:21" s="2" customFormat="1" ht="48" customHeight="1">
      <c r="A7" s="8">
        <v>4</v>
      </c>
      <c r="B7" s="12" t="s">
        <v>32</v>
      </c>
      <c r="C7" s="12">
        <v>140</v>
      </c>
      <c r="D7" s="12">
        <v>140</v>
      </c>
      <c r="E7" s="13">
        <v>4480000</v>
      </c>
      <c r="F7" s="14">
        <v>140</v>
      </c>
      <c r="G7" s="11">
        <f t="shared" si="0"/>
        <v>0</v>
      </c>
      <c r="H7" s="14">
        <v>4480000</v>
      </c>
      <c r="I7" s="26" t="s">
        <v>32</v>
      </c>
      <c r="J7" s="24" t="s">
        <v>33</v>
      </c>
      <c r="K7" s="27" t="s">
        <v>34</v>
      </c>
      <c r="L7" s="12" t="s">
        <v>30</v>
      </c>
      <c r="M7" s="12" t="s">
        <v>30</v>
      </c>
      <c r="N7" s="12" t="s">
        <v>30</v>
      </c>
      <c r="O7" s="12" t="s">
        <v>30</v>
      </c>
      <c r="P7" s="12"/>
      <c r="Q7" s="12" t="s">
        <v>30</v>
      </c>
      <c r="R7" s="12" t="s">
        <v>30</v>
      </c>
      <c r="S7" s="12" t="s">
        <v>30</v>
      </c>
      <c r="T7" s="12"/>
      <c r="U7" s="12"/>
    </row>
    <row r="8" spans="1:21" s="2" customFormat="1" ht="48" customHeight="1">
      <c r="A8" s="8">
        <v>5</v>
      </c>
      <c r="B8" s="12" t="s">
        <v>35</v>
      </c>
      <c r="C8" s="12">
        <v>100</v>
      </c>
      <c r="D8" s="12">
        <v>100</v>
      </c>
      <c r="E8" s="13">
        <v>3645000</v>
      </c>
      <c r="F8" s="14">
        <v>100</v>
      </c>
      <c r="G8" s="11">
        <f t="shared" si="0"/>
        <v>-445000</v>
      </c>
      <c r="H8" s="14">
        <v>3200000</v>
      </c>
      <c r="I8" s="26" t="s">
        <v>35</v>
      </c>
      <c r="J8" s="24" t="s">
        <v>36</v>
      </c>
      <c r="K8" s="27" t="s">
        <v>37</v>
      </c>
      <c r="L8" s="12" t="s">
        <v>30</v>
      </c>
      <c r="M8" s="12" t="s">
        <v>30</v>
      </c>
      <c r="N8" s="12" t="s">
        <v>30</v>
      </c>
      <c r="O8" s="12" t="s">
        <v>30</v>
      </c>
      <c r="P8" s="12"/>
      <c r="Q8" s="12" t="s">
        <v>30</v>
      </c>
      <c r="R8" s="12" t="s">
        <v>30</v>
      </c>
      <c r="S8" s="12"/>
      <c r="T8" s="12"/>
      <c r="U8" s="32"/>
    </row>
    <row r="9" spans="1:21" s="2" customFormat="1" ht="48" customHeight="1">
      <c r="A9" s="8">
        <v>6</v>
      </c>
      <c r="B9" s="12" t="s">
        <v>38</v>
      </c>
      <c r="C9" s="12">
        <v>93</v>
      </c>
      <c r="D9" s="12">
        <v>93</v>
      </c>
      <c r="E9" s="13">
        <v>2976000</v>
      </c>
      <c r="F9" s="14">
        <v>93</v>
      </c>
      <c r="G9" s="11">
        <f t="shared" si="0"/>
        <v>0</v>
      </c>
      <c r="H9" s="14">
        <v>2976000</v>
      </c>
      <c r="I9" s="26" t="s">
        <v>38</v>
      </c>
      <c r="J9" s="24" t="s">
        <v>39</v>
      </c>
      <c r="K9" s="27" t="s">
        <v>40</v>
      </c>
      <c r="L9" s="12" t="s">
        <v>30</v>
      </c>
      <c r="M9" s="12" t="s">
        <v>30</v>
      </c>
      <c r="N9" s="12" t="s">
        <v>30</v>
      </c>
      <c r="O9" s="12" t="s">
        <v>30</v>
      </c>
      <c r="P9" s="12"/>
      <c r="Q9" s="12" t="s">
        <v>30</v>
      </c>
      <c r="R9" s="12" t="s">
        <v>30</v>
      </c>
      <c r="S9" s="12" t="s">
        <v>30</v>
      </c>
      <c r="T9" s="12"/>
      <c r="U9" s="32"/>
    </row>
    <row r="10" spans="1:21" s="2" customFormat="1" ht="48" customHeight="1">
      <c r="A10" s="8">
        <v>7</v>
      </c>
      <c r="B10" s="12" t="s">
        <v>41</v>
      </c>
      <c r="C10" s="12">
        <v>12</v>
      </c>
      <c r="D10" s="12">
        <v>12</v>
      </c>
      <c r="E10" s="13">
        <v>12924</v>
      </c>
      <c r="F10" s="14">
        <v>12</v>
      </c>
      <c r="G10" s="11">
        <f t="shared" si="0"/>
        <v>4</v>
      </c>
      <c r="H10" s="14">
        <v>12928</v>
      </c>
      <c r="I10" s="26" t="s">
        <v>41</v>
      </c>
      <c r="J10" s="24" t="s">
        <v>42</v>
      </c>
      <c r="K10" s="27" t="s">
        <v>43</v>
      </c>
      <c r="L10" s="12" t="s">
        <v>30</v>
      </c>
      <c r="M10" s="12" t="s">
        <v>30</v>
      </c>
      <c r="N10" s="12" t="s">
        <v>30</v>
      </c>
      <c r="O10" s="12" t="s">
        <v>30</v>
      </c>
      <c r="P10" s="12"/>
      <c r="Q10" s="12" t="s">
        <v>30</v>
      </c>
      <c r="R10" s="12" t="s">
        <v>30</v>
      </c>
      <c r="S10" s="12"/>
      <c r="T10" s="12"/>
      <c r="U10" s="32"/>
    </row>
    <row r="11" spans="1:21" s="2" customFormat="1" ht="48" customHeight="1">
      <c r="A11" s="8">
        <v>8</v>
      </c>
      <c r="B11" s="12" t="s">
        <v>44</v>
      </c>
      <c r="C11" s="12">
        <v>129</v>
      </c>
      <c r="D11" s="12">
        <v>129</v>
      </c>
      <c r="E11" s="13">
        <v>5540289.01</v>
      </c>
      <c r="F11" s="14">
        <v>129</v>
      </c>
      <c r="G11" s="11">
        <f t="shared" si="0"/>
        <v>-1412289.0099999998</v>
      </c>
      <c r="H11" s="14">
        <v>4128000</v>
      </c>
      <c r="I11" s="26" t="s">
        <v>44</v>
      </c>
      <c r="J11" s="24" t="s">
        <v>45</v>
      </c>
      <c r="K11" s="27" t="s">
        <v>46</v>
      </c>
      <c r="L11" s="12" t="s">
        <v>30</v>
      </c>
      <c r="M11" s="12" t="s">
        <v>30</v>
      </c>
      <c r="N11" s="12" t="s">
        <v>30</v>
      </c>
      <c r="O11" s="12" t="s">
        <v>30</v>
      </c>
      <c r="P11" s="12"/>
      <c r="Q11" s="12" t="s">
        <v>30</v>
      </c>
      <c r="R11" s="12" t="s">
        <v>30</v>
      </c>
      <c r="S11" s="12" t="s">
        <v>30</v>
      </c>
      <c r="T11" s="12"/>
      <c r="U11" s="32"/>
    </row>
    <row r="12" spans="1:21" s="2" customFormat="1" ht="48" customHeight="1">
      <c r="A12" s="8">
        <v>9</v>
      </c>
      <c r="B12" s="12" t="s">
        <v>47</v>
      </c>
      <c r="C12" s="12">
        <v>135</v>
      </c>
      <c r="D12" s="12">
        <v>135</v>
      </c>
      <c r="E12" s="13">
        <v>3878549</v>
      </c>
      <c r="F12" s="14">
        <v>135</v>
      </c>
      <c r="G12" s="11">
        <f t="shared" si="0"/>
        <v>-3111.779999997467</v>
      </c>
      <c r="H12" s="14">
        <v>3875437.2200000025</v>
      </c>
      <c r="I12" s="12" t="s">
        <v>47</v>
      </c>
      <c r="J12" s="24" t="s">
        <v>48</v>
      </c>
      <c r="K12" s="27" t="s">
        <v>49</v>
      </c>
      <c r="L12" s="12" t="s">
        <v>30</v>
      </c>
      <c r="M12" s="12" t="s">
        <v>30</v>
      </c>
      <c r="N12" s="12" t="s">
        <v>30</v>
      </c>
      <c r="O12" s="12" t="s">
        <v>30</v>
      </c>
      <c r="P12" s="12"/>
      <c r="Q12" s="12" t="s">
        <v>30</v>
      </c>
      <c r="R12" s="12" t="s">
        <v>30</v>
      </c>
      <c r="S12" s="12"/>
      <c r="T12" s="12"/>
      <c r="U12" s="32"/>
    </row>
    <row r="13" spans="1:21" s="2" customFormat="1" ht="48" customHeight="1">
      <c r="A13" s="8">
        <v>10</v>
      </c>
      <c r="B13" s="12" t="s">
        <v>50</v>
      </c>
      <c r="C13" s="12">
        <v>439</v>
      </c>
      <c r="D13" s="12">
        <v>300</v>
      </c>
      <c r="E13" s="13">
        <v>3758048</v>
      </c>
      <c r="F13" s="14">
        <v>300</v>
      </c>
      <c r="G13" s="11">
        <f t="shared" si="0"/>
        <v>-26600</v>
      </c>
      <c r="H13" s="14">
        <v>3731448</v>
      </c>
      <c r="I13" s="26" t="s">
        <v>50</v>
      </c>
      <c r="J13" s="24" t="s">
        <v>48</v>
      </c>
      <c r="K13" s="27" t="s">
        <v>51</v>
      </c>
      <c r="L13" s="12" t="s">
        <v>30</v>
      </c>
      <c r="M13" s="12" t="s">
        <v>30</v>
      </c>
      <c r="N13" s="12" t="s">
        <v>30</v>
      </c>
      <c r="O13" s="12" t="s">
        <v>30</v>
      </c>
      <c r="P13" s="12"/>
      <c r="Q13" s="12" t="s">
        <v>30</v>
      </c>
      <c r="R13" s="12" t="s">
        <v>30</v>
      </c>
      <c r="S13" s="12" t="s">
        <v>30</v>
      </c>
      <c r="T13" s="12"/>
      <c r="U13" s="32"/>
    </row>
    <row r="14" spans="1:21" s="1" customFormat="1" ht="48" customHeight="1">
      <c r="A14" s="8">
        <v>11</v>
      </c>
      <c r="B14" s="9" t="s">
        <v>52</v>
      </c>
      <c r="C14" s="9">
        <v>47</v>
      </c>
      <c r="D14" s="9">
        <v>47</v>
      </c>
      <c r="E14" s="10">
        <v>51230</v>
      </c>
      <c r="F14" s="11">
        <v>47</v>
      </c>
      <c r="G14" s="11">
        <f t="shared" si="0"/>
        <v>10.809999999997672</v>
      </c>
      <c r="H14" s="11">
        <v>51240.81</v>
      </c>
      <c r="I14" s="23" t="s">
        <v>52</v>
      </c>
      <c r="J14" s="24" t="s">
        <v>53</v>
      </c>
      <c r="K14" s="25" t="s">
        <v>54</v>
      </c>
      <c r="L14" s="9"/>
      <c r="M14" s="9"/>
      <c r="N14" s="9"/>
      <c r="O14" s="9"/>
      <c r="P14" s="9"/>
      <c r="Q14" s="9"/>
      <c r="R14" s="9"/>
      <c r="S14" s="9"/>
      <c r="T14" s="9"/>
      <c r="U14" s="32"/>
    </row>
    <row r="15" spans="1:21" s="1" customFormat="1" ht="48" customHeight="1">
      <c r="A15" s="8">
        <v>12</v>
      </c>
      <c r="B15" s="9" t="s">
        <v>55</v>
      </c>
      <c r="C15" s="9">
        <v>25</v>
      </c>
      <c r="D15" s="9">
        <v>25</v>
      </c>
      <c r="E15" s="10">
        <v>126350</v>
      </c>
      <c r="F15" s="11">
        <v>25</v>
      </c>
      <c r="G15" s="11">
        <f t="shared" si="0"/>
        <v>3798.0533333333588</v>
      </c>
      <c r="H15" s="11">
        <v>130148.05333333336</v>
      </c>
      <c r="I15" s="23" t="s">
        <v>55</v>
      </c>
      <c r="J15" s="24" t="s">
        <v>56</v>
      </c>
      <c r="K15" s="25" t="s">
        <v>57</v>
      </c>
      <c r="L15" s="9"/>
      <c r="M15" s="9"/>
      <c r="N15" s="9"/>
      <c r="O15" s="9"/>
      <c r="P15" s="9"/>
      <c r="Q15" s="9"/>
      <c r="R15" s="9"/>
      <c r="S15" s="9"/>
      <c r="T15" s="9"/>
      <c r="U15" s="32"/>
    </row>
    <row r="16" spans="1:21" ht="48" customHeight="1">
      <c r="A16" s="15" t="s">
        <v>58</v>
      </c>
      <c r="B16" s="15"/>
      <c r="C16" s="16"/>
      <c r="D16" s="17">
        <f>SUM(D4:D15)</f>
        <v>1204</v>
      </c>
      <c r="E16" s="18">
        <f>SUM(E4:E15)</f>
        <v>31015333.009999998</v>
      </c>
      <c r="F16" s="19">
        <f>SUM(F4:F15)</f>
        <v>1204</v>
      </c>
      <c r="G16" s="11">
        <f>SUM(G4:G15)</f>
        <v>-2626136.096666664</v>
      </c>
      <c r="H16" s="19">
        <f>SUM(H4:H15)</f>
        <v>28389196.913333334</v>
      </c>
      <c r="I16" s="17"/>
      <c r="J16" s="17"/>
      <c r="K16" s="30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3:7" ht="0.75" customHeight="1">
      <c r="C17" s="1"/>
      <c r="F17" s="20"/>
      <c r="G17" s="11">
        <f t="shared" si="0"/>
        <v>0</v>
      </c>
    </row>
    <row r="18" ht="13.5">
      <c r="C18" s="1"/>
    </row>
    <row r="19" spans="3:8" ht="13.5">
      <c r="C19" s="1"/>
      <c r="G19" s="21"/>
      <c r="H19" s="21"/>
    </row>
    <row r="20" spans="5:8" ht="13.5">
      <c r="E20" s="21"/>
      <c r="G20" s="22"/>
      <c r="H20" s="22"/>
    </row>
  </sheetData>
  <sheetProtection/>
  <autoFilter ref="A3:U17"/>
  <mergeCells count="16">
    <mergeCell ref="A1:U1"/>
    <mergeCell ref="L2:N2"/>
    <mergeCell ref="O2:R2"/>
    <mergeCell ref="A16:B1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U2:U3"/>
  </mergeCells>
  <printOptions/>
  <pageMargins left="0.7" right="0.7" top="0.75" bottom="0.75" header="0.3" footer="0.3"/>
  <pageSetup horizontalDpi="600" verticalDpi="600" orientation="landscape" paperSize="9" scale="5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2018-10-12T02:14:52Z</cp:lastPrinted>
  <dcterms:created xsi:type="dcterms:W3CDTF">2006-09-16T00:00:00Z</dcterms:created>
  <dcterms:modified xsi:type="dcterms:W3CDTF">2018-10-16T07:35:44Z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